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559ce44091137984/Shared Councillors/7. Jul 24 Agenda/Finance/"/>
    </mc:Choice>
  </mc:AlternateContent>
  <xr:revisionPtr revIDLastSave="3" documentId="8_{1380FE2C-6D0E-4A95-B067-F3B1E873DB21}" xr6:coauthVersionLast="47" xr6:coauthVersionMax="47" xr10:uidLastSave="{731705D0-593A-4A36-83C0-A9B69E6D90B9}"/>
  <bookViews>
    <workbookView xWindow="-110" yWindow="-110" windowWidth="19420" windowHeight="10300" tabRatio="500" xr2:uid="{00000000-000D-0000-FFFF-FFFF00000000}"/>
  </bookViews>
  <sheets>
    <sheet name="Budget" sheetId="1" r:id="rId1"/>
  </sheets>
  <definedNames>
    <definedName name="_xlnm.Print_Area" localSheetId="0">Budget!$A$1:$N$96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8" i="1" l="1"/>
  <c r="C25" i="1"/>
  <c r="C18" i="1"/>
  <c r="D65" i="1"/>
  <c r="D67" i="1" s="1"/>
  <c r="E47" i="1"/>
  <c r="D47" i="1" l="1"/>
  <c r="E18" i="1" l="1"/>
  <c r="D69" i="1" l="1"/>
  <c r="J16" i="1" l="1"/>
  <c r="D18" i="1"/>
  <c r="C47" i="1"/>
  <c r="D48" i="1" s="1"/>
  <c r="J17" i="1" l="1"/>
  <c r="J18" i="1"/>
  <c r="E72" i="1" l="1"/>
</calcChain>
</file>

<file path=xl/sharedStrings.xml><?xml version="1.0" encoding="utf-8"?>
<sst xmlns="http://schemas.openxmlformats.org/spreadsheetml/2006/main" count="81" uniqueCount="68">
  <si>
    <t>Receipts</t>
  </si>
  <si>
    <t>Payments net of VAT</t>
  </si>
  <si>
    <t>Current Year</t>
  </si>
  <si>
    <t>Budget</t>
  </si>
  <si>
    <t>Precept</t>
  </si>
  <si>
    <t>Allotments</t>
  </si>
  <si>
    <t>Clerk's Salary</t>
  </si>
  <si>
    <t>Clerk's Expenses</t>
  </si>
  <si>
    <t>Administration</t>
  </si>
  <si>
    <t>Repairs &amp; Maintenance</t>
  </si>
  <si>
    <t>Light Energy</t>
  </si>
  <si>
    <t>Members Expenses</t>
  </si>
  <si>
    <t>Insurance</t>
  </si>
  <si>
    <t>Chairman's Allowance</t>
  </si>
  <si>
    <t>Total Income</t>
  </si>
  <si>
    <t>Totals</t>
  </si>
  <si>
    <t>Clerk's Pension</t>
  </si>
  <si>
    <t>Tax base analysis</t>
  </si>
  <si>
    <t>Band "D" Council tax for the year</t>
  </si>
  <si>
    <t>Difference year to year Band D</t>
  </si>
  <si>
    <t>% increase for next year Band D</t>
  </si>
  <si>
    <t>Bank Interest</t>
  </si>
  <si>
    <t>Capital Expenditure</t>
  </si>
  <si>
    <t>Explanations</t>
  </si>
  <si>
    <t>2022-23</t>
  </si>
  <si>
    <t>Burial Fees</t>
  </si>
  <si>
    <t>Lengthsman</t>
  </si>
  <si>
    <t>Other Receipts</t>
  </si>
  <si>
    <t>Grants &amp; Donations</t>
  </si>
  <si>
    <t>Cemetery</t>
  </si>
  <si>
    <t>The Close</t>
  </si>
  <si>
    <t>Recreation Field</t>
  </si>
  <si>
    <t>Subscriptions &amp; Fees</t>
  </si>
  <si>
    <t>Misc</t>
  </si>
  <si>
    <t>NDP</t>
  </si>
  <si>
    <t>Election Expenses</t>
  </si>
  <si>
    <t>New Projects/Equipment</t>
  </si>
  <si>
    <t>VAS Device</t>
  </si>
  <si>
    <t>Less the WDC Council tax grant</t>
  </si>
  <si>
    <t>Council tax base for Parish</t>
  </si>
  <si>
    <t>Precept Request</t>
  </si>
  <si>
    <t>Precept Requirement as agreed</t>
  </si>
  <si>
    <t>HMRC</t>
  </si>
  <si>
    <t>Actual to 
Date</t>
  </si>
  <si>
    <t>Full Year 
Forecast</t>
  </si>
  <si>
    <t>2023-24</t>
  </si>
  <si>
    <t>Reduction</t>
  </si>
  <si>
    <t>Cash Flow Forecast</t>
  </si>
  <si>
    <t>Change on the year</t>
  </si>
  <si>
    <t>Budgeted Income</t>
  </si>
  <si>
    <t>Budgeted Expenditure</t>
  </si>
  <si>
    <t>Estimate - mainly based on assumed Persimmon completions</t>
  </si>
  <si>
    <t>Precept Analysis</t>
  </si>
  <si>
    <t>-</t>
  </si>
  <si>
    <t>PWLB Cap Repayment</t>
  </si>
  <si>
    <t>PWLB Interest</t>
  </si>
  <si>
    <t>Forecast Cash Balance as at 1/4/24</t>
  </si>
  <si>
    <t>Forecast Cash Balance as at 31/3/25</t>
  </si>
  <si>
    <t>*</t>
  </si>
  <si>
    <t>Balance as at 16/11/23</t>
  </si>
  <si>
    <t>Vat Reclaim - mainly re play equip</t>
  </si>
  <si>
    <t>Costs for Dec 23 to March 24</t>
  </si>
  <si>
    <t>Forecast Cash Balance at end of March 24</t>
  </si>
  <si>
    <t>2024-25</t>
  </si>
  <si>
    <t>Pebworth Parish Council Budget 2024-25</t>
  </si>
  <si>
    <t>VAT Reclaim</t>
  </si>
  <si>
    <t>Precept Grant</t>
  </si>
  <si>
    <t>Paid by Clerk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</si>
</sst>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20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2"/>
      <color rgb="FF505AE4"/>
      <name val="Calibri"/>
      <family val="2"/>
      <scheme val="minor"/>
    </font>
    <font>
      <sz val="8"/>
      <name val="Calibri"/>
      <family val="2"/>
      <scheme val="minor"/>
    </font>
    <font>
      <sz val="12"/>
      <color rgb="FF7030A0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rgb="FF505AE4"/>
      <name val="Calibri"/>
      <family val="2"/>
      <scheme val="minor"/>
    </font>
    <font>
      <sz val="10"/>
      <color theme="8" tint="-0.499984740745262"/>
      <name val="Calibri (Body)"/>
    </font>
    <font>
      <sz val="10"/>
      <color theme="8" tint="-0.499984740745262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DFFC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0C1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92">
    <xf numFmtId="0" fontId="0" fillId="0" borderId="0" xfId="0"/>
    <xf numFmtId="2" fontId="0" fillId="0" borderId="0" xfId="0" applyNumberFormat="1"/>
    <xf numFmtId="0" fontId="0" fillId="0" borderId="1" xfId="0" applyBorder="1"/>
    <xf numFmtId="3" fontId="0" fillId="0" borderId="0" xfId="0" applyNumberFormat="1"/>
    <xf numFmtId="0" fontId="0" fillId="0" borderId="1" xfId="0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4" fontId="0" fillId="0" borderId="0" xfId="0" applyNumberFormat="1"/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3" fontId="0" fillId="6" borderId="1" xfId="0" applyNumberFormat="1" applyFill="1" applyBorder="1"/>
    <xf numFmtId="0" fontId="0" fillId="6" borderId="1" xfId="0" applyFill="1" applyBorder="1"/>
    <xf numFmtId="10" fontId="0" fillId="0" borderId="0" xfId="0" applyNumberFormat="1"/>
    <xf numFmtId="0" fontId="0" fillId="5" borderId="1" xfId="0" applyFill="1" applyBorder="1" applyAlignment="1">
      <alignment horizontal="left"/>
    </xf>
    <xf numFmtId="2" fontId="7" fillId="0" borderId="1" xfId="0" applyNumberFormat="1" applyFont="1" applyBorder="1"/>
    <xf numFmtId="2" fontId="7" fillId="0" borderId="1" xfId="0" applyNumberFormat="1" applyFont="1" applyBorder="1" applyAlignment="1">
      <alignment vertical="center"/>
    </xf>
    <xf numFmtId="2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2" fontId="7" fillId="0" borderId="0" xfId="0" applyNumberFormat="1" applyFont="1"/>
    <xf numFmtId="2" fontId="10" fillId="0" borderId="1" xfId="0" applyNumberFormat="1" applyFont="1" applyBorder="1"/>
    <xf numFmtId="2" fontId="11" fillId="0" borderId="1" xfId="0" applyNumberFormat="1" applyFont="1" applyBorder="1"/>
    <xf numFmtId="4" fontId="0" fillId="6" borderId="1" xfId="0" applyNumberFormat="1" applyFill="1" applyBorder="1"/>
    <xf numFmtId="2" fontId="7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3" fontId="1" fillId="4" borderId="1" xfId="0" applyNumberFormat="1" applyFont="1" applyFill="1" applyBorder="1"/>
    <xf numFmtId="2" fontId="1" fillId="4" borderId="1" xfId="0" applyNumberFormat="1" applyFont="1" applyFill="1" applyBorder="1"/>
    <xf numFmtId="10" fontId="1" fillId="4" borderId="1" xfId="0" applyNumberFormat="1" applyFont="1" applyFill="1" applyBorder="1"/>
    <xf numFmtId="164" fontId="0" fillId="0" borderId="1" xfId="1" applyNumberFormat="1" applyFont="1" applyBorder="1"/>
    <xf numFmtId="164" fontId="14" fillId="0" borderId="1" xfId="1" applyNumberFormat="1" applyFont="1" applyBorder="1"/>
    <xf numFmtId="164" fontId="14" fillId="0" borderId="4" xfId="1" applyNumberFormat="1" applyFont="1" applyBorder="1"/>
    <xf numFmtId="164" fontId="2" fillId="0" borderId="1" xfId="1" applyNumberFormat="1" applyFont="1" applyBorder="1"/>
    <xf numFmtId="164" fontId="15" fillId="0" borderId="1" xfId="1" applyNumberFormat="1" applyFont="1" applyBorder="1"/>
    <xf numFmtId="164" fontId="14" fillId="0" borderId="1" xfId="1" applyNumberFormat="1" applyFont="1" applyBorder="1" applyAlignment="1">
      <alignment vertical="center"/>
    </xf>
    <xf numFmtId="164" fontId="0" fillId="0" borderId="0" xfId="1" applyNumberFormat="1" applyFont="1"/>
    <xf numFmtId="164" fontId="0" fillId="4" borderId="1" xfId="1" applyNumberFormat="1" applyFont="1" applyFill="1" applyBorder="1" applyAlignment="1">
      <alignment horizontal="center"/>
    </xf>
    <xf numFmtId="164" fontId="0" fillId="4" borderId="1" xfId="1" applyNumberFormat="1" applyFont="1" applyFill="1" applyBorder="1"/>
    <xf numFmtId="164" fontId="1" fillId="4" borderId="1" xfId="1" applyNumberFormat="1" applyFont="1" applyFill="1" applyBorder="1"/>
    <xf numFmtId="0" fontId="2" fillId="0" borderId="0" xfId="0" applyFont="1"/>
    <xf numFmtId="0" fontId="2" fillId="7" borderId="0" xfId="0" applyFont="1" applyFill="1"/>
    <xf numFmtId="165" fontId="2" fillId="7" borderId="0" xfId="2" applyNumberFormat="1" applyFont="1" applyFill="1"/>
    <xf numFmtId="43" fontId="0" fillId="4" borderId="1" xfId="1" applyFont="1" applyFill="1" applyBorder="1"/>
    <xf numFmtId="0" fontId="18" fillId="0" borderId="0" xfId="0" applyFont="1"/>
    <xf numFmtId="0" fontId="7" fillId="8" borderId="1" xfId="0" applyFont="1" applyFill="1" applyBorder="1" applyAlignment="1">
      <alignment horizontal="center" wrapText="1"/>
    </xf>
    <xf numFmtId="0" fontId="7" fillId="8" borderId="1" xfId="0" applyFont="1" applyFill="1" applyBorder="1" applyAlignment="1">
      <alignment horizontal="center"/>
    </xf>
    <xf numFmtId="0" fontId="5" fillId="8" borderId="1" xfId="0" applyFont="1" applyFill="1" applyBorder="1"/>
    <xf numFmtId="164" fontId="7" fillId="8" borderId="1" xfId="1" applyNumberFormat="1" applyFont="1" applyFill="1" applyBorder="1"/>
    <xf numFmtId="164" fontId="7" fillId="8" borderId="4" xfId="1" applyNumberFormat="1" applyFont="1" applyFill="1" applyBorder="1"/>
    <xf numFmtId="164" fontId="10" fillId="8" borderId="1" xfId="1" applyNumberFormat="1" applyFont="1" applyFill="1" applyBorder="1"/>
    <xf numFmtId="164" fontId="5" fillId="8" borderId="1" xfId="1" applyNumberFormat="1" applyFont="1" applyFill="1" applyBorder="1"/>
    <xf numFmtId="164" fontId="1" fillId="8" borderId="1" xfId="1" applyNumberFormat="1" applyFont="1" applyFill="1" applyBorder="1"/>
    <xf numFmtId="164" fontId="7" fillId="8" borderId="1" xfId="1" applyNumberFormat="1" applyFont="1" applyFill="1" applyBorder="1" applyAlignment="1">
      <alignment vertical="center"/>
    </xf>
    <xf numFmtId="164" fontId="1" fillId="8" borderId="1" xfId="1" applyNumberFormat="1" applyFont="1" applyFill="1" applyBorder="1" applyAlignment="1">
      <alignment vertical="center"/>
    </xf>
    <xf numFmtId="43" fontId="0" fillId="0" borderId="0" xfId="0" applyNumberFormat="1"/>
    <xf numFmtId="0" fontId="18" fillId="5" borderId="1" xfId="0" applyFont="1" applyFill="1" applyBorder="1" applyAlignment="1">
      <alignment horizontal="left"/>
    </xf>
    <xf numFmtId="164" fontId="2" fillId="4" borderId="1" xfId="1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19" fillId="9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3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0" xfId="0"/>
    <xf numFmtId="164" fontId="1" fillId="0" borderId="1" xfId="1" applyNumberFormat="1" applyFont="1" applyFill="1" applyBorder="1" applyAlignment="1">
      <alignment horizontal="right"/>
    </xf>
    <xf numFmtId="164" fontId="1" fillId="0" borderId="1" xfId="1" applyNumberFormat="1" applyFont="1" applyFill="1" applyBorder="1"/>
    <xf numFmtId="164" fontId="16" fillId="0" borderId="1" xfId="1" applyNumberFormat="1" applyFont="1" applyFill="1" applyBorder="1"/>
    <xf numFmtId="164" fontId="0" fillId="0" borderId="1" xfId="1" applyNumberFormat="1" applyFont="1" applyFill="1" applyBorder="1"/>
    <xf numFmtId="164" fontId="1" fillId="0" borderId="1" xfId="1" applyNumberFormat="1" applyFont="1" applyFill="1" applyBorder="1" applyAlignment="1">
      <alignment vertical="center"/>
    </xf>
    <xf numFmtId="164" fontId="1" fillId="0" borderId="1" xfId="1" applyNumberFormat="1" applyFont="1" applyFill="1" applyBorder="1" applyAlignment="1">
      <alignment vertical="center" wrapText="1"/>
    </xf>
    <xf numFmtId="164" fontId="0" fillId="0" borderId="1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14" fillId="0" borderId="4" xfId="1" applyNumberFormat="1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Medium7"/>
  <colors>
    <mruColors>
      <color rgb="FFE0C1FF"/>
      <color rgb="FFFDFFC6"/>
      <color rgb="FF505A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2"/>
  <sheetViews>
    <sheetView tabSelected="1" topLeftCell="A51" zoomScaleNormal="100" zoomScalePageLayoutView="130" workbookViewId="0">
      <selection activeCell="C57" sqref="C55:C57"/>
    </sheetView>
  </sheetViews>
  <sheetFormatPr defaultColWidth="10.6640625" defaultRowHeight="15.5"/>
  <cols>
    <col min="3" max="3" width="10.83203125" bestFit="1" customWidth="1"/>
    <col min="4" max="4" width="11.6640625" customWidth="1"/>
    <col min="5" max="5" width="11.08203125" bestFit="1" customWidth="1"/>
    <col min="6" max="6" width="28.6640625" customWidth="1"/>
    <col min="7" max="7" width="21.1640625" customWidth="1"/>
    <col min="10" max="10" width="10.6640625" hidden="1" customWidth="1"/>
    <col min="11" max="11" width="30.1640625" hidden="1" customWidth="1"/>
    <col min="12" max="12" width="23" hidden="1" customWidth="1"/>
    <col min="13" max="13" width="0" hidden="1" customWidth="1"/>
  </cols>
  <sheetData>
    <row r="1" spans="1:13" ht="26">
      <c r="A1" s="61" t="s">
        <v>64</v>
      </c>
      <c r="B1" s="61"/>
      <c r="C1" s="61"/>
      <c r="D1" s="61"/>
      <c r="E1" s="61"/>
      <c r="F1" s="61"/>
    </row>
    <row r="4" spans="1:13">
      <c r="C4" s="60" t="s">
        <v>2</v>
      </c>
      <c r="D4" s="60"/>
      <c r="E4" s="4"/>
      <c r="F4" s="4"/>
    </row>
    <row r="5" spans="1:13" ht="31">
      <c r="C5" s="24" t="s">
        <v>3</v>
      </c>
      <c r="D5" s="25" t="s">
        <v>43</v>
      </c>
      <c r="E5" s="46" t="s">
        <v>44</v>
      </c>
      <c r="F5" s="18" t="s">
        <v>23</v>
      </c>
    </row>
    <row r="6" spans="1:13">
      <c r="C6" s="4" t="s">
        <v>63</v>
      </c>
      <c r="D6" s="26"/>
      <c r="E6" s="47"/>
      <c r="F6" s="7"/>
    </row>
    <row r="7" spans="1:13">
      <c r="A7" s="74" t="s">
        <v>0</v>
      </c>
      <c r="B7" s="74"/>
      <c r="C7" s="2"/>
      <c r="D7" s="27"/>
      <c r="E7" s="48"/>
      <c r="F7" s="5"/>
    </row>
    <row r="8" spans="1:13">
      <c r="A8" s="63" t="s">
        <v>4</v>
      </c>
      <c r="B8" s="63"/>
      <c r="C8" s="82">
        <v>46385</v>
      </c>
      <c r="D8" s="32">
        <v>23193</v>
      </c>
      <c r="E8" s="49"/>
      <c r="F8" s="15"/>
      <c r="H8" s="56"/>
    </row>
    <row r="9" spans="1:13">
      <c r="A9" s="63" t="s">
        <v>25</v>
      </c>
      <c r="B9" s="63"/>
      <c r="C9" s="82">
        <v>2000</v>
      </c>
      <c r="D9" s="32">
        <v>165</v>
      </c>
      <c r="E9" s="49"/>
      <c r="F9" s="15"/>
      <c r="J9" s="9" t="s">
        <v>45</v>
      </c>
      <c r="K9" s="76" t="s">
        <v>17</v>
      </c>
      <c r="L9" s="76"/>
      <c r="M9" s="10" t="s">
        <v>24</v>
      </c>
    </row>
    <row r="10" spans="1:13">
      <c r="A10" s="63" t="s">
        <v>26</v>
      </c>
      <c r="B10" s="63"/>
      <c r="C10" s="82">
        <v>1200</v>
      </c>
      <c r="D10" s="32">
        <v>222</v>
      </c>
      <c r="E10" s="49"/>
      <c r="F10" s="23"/>
      <c r="J10" s="28">
        <v>39015</v>
      </c>
      <c r="K10" s="77" t="s">
        <v>41</v>
      </c>
      <c r="L10" s="77"/>
      <c r="M10" s="11">
        <v>39015</v>
      </c>
    </row>
    <row r="11" spans="1:13">
      <c r="A11" s="89" t="s">
        <v>65</v>
      </c>
      <c r="B11" s="90"/>
      <c r="C11" s="82"/>
      <c r="D11" s="32">
        <v>1115</v>
      </c>
      <c r="E11" s="49"/>
      <c r="F11" s="23"/>
      <c r="J11" s="28"/>
      <c r="K11" s="14"/>
      <c r="L11" s="14"/>
      <c r="M11" s="11"/>
    </row>
    <row r="12" spans="1:13">
      <c r="A12" s="63" t="s">
        <v>28</v>
      </c>
      <c r="B12" s="63"/>
      <c r="D12" s="32">
        <v>0</v>
      </c>
      <c r="E12" s="49"/>
      <c r="F12" s="15"/>
      <c r="J12" s="40">
        <v>1815</v>
      </c>
      <c r="K12" s="77" t="s">
        <v>38</v>
      </c>
      <c r="L12" s="77"/>
      <c r="M12" s="11">
        <v>1815</v>
      </c>
    </row>
    <row r="13" spans="1:13">
      <c r="A13" s="89" t="s">
        <v>66</v>
      </c>
      <c r="B13" s="90"/>
      <c r="C13" s="82">
        <v>1815</v>
      </c>
      <c r="D13" s="32">
        <v>908</v>
      </c>
      <c r="E13" s="49"/>
      <c r="F13" s="15"/>
      <c r="J13" s="40"/>
      <c r="K13" s="14"/>
      <c r="L13" s="14"/>
      <c r="M13" s="11"/>
    </row>
    <row r="14" spans="1:13">
      <c r="A14" s="63" t="s">
        <v>5</v>
      </c>
      <c r="B14" s="63"/>
      <c r="C14" s="82">
        <v>200</v>
      </c>
      <c r="D14" s="32">
        <v>70</v>
      </c>
      <c r="E14" s="49"/>
      <c r="F14" s="15"/>
      <c r="J14" s="28">
        <v>37200</v>
      </c>
      <c r="K14" s="77" t="s">
        <v>40</v>
      </c>
      <c r="L14" s="77"/>
      <c r="M14" s="11">
        <v>37200</v>
      </c>
    </row>
    <row r="15" spans="1:13">
      <c r="A15" s="63" t="s">
        <v>27</v>
      </c>
      <c r="B15" s="63"/>
      <c r="C15" s="82">
        <v>12</v>
      </c>
      <c r="D15" s="32">
        <v>15</v>
      </c>
      <c r="E15" s="49"/>
      <c r="F15" s="15"/>
      <c r="J15" s="29">
        <v>450.73</v>
      </c>
      <c r="K15" s="77" t="s">
        <v>39</v>
      </c>
      <c r="L15" s="77"/>
      <c r="M15" s="22">
        <v>450.73</v>
      </c>
    </row>
    <row r="16" spans="1:13">
      <c r="A16" s="63" t="s">
        <v>21</v>
      </c>
      <c r="B16" s="63"/>
      <c r="C16" s="82"/>
      <c r="D16" s="33">
        <v>158</v>
      </c>
      <c r="E16" s="50"/>
      <c r="F16" s="6"/>
      <c r="J16" s="29">
        <f>J14/J15</f>
        <v>82.532780156634786</v>
      </c>
      <c r="K16" s="77" t="s">
        <v>18</v>
      </c>
      <c r="L16" s="77"/>
      <c r="M16" s="12">
        <v>82.53</v>
      </c>
    </row>
    <row r="17" spans="1:13">
      <c r="A17" s="63"/>
      <c r="B17" s="63"/>
      <c r="C17" s="83"/>
      <c r="D17" s="32"/>
      <c r="E17" s="49"/>
      <c r="F17" s="15"/>
      <c r="J17" s="29">
        <f>+J16-M16</f>
        <v>2.7801566347847029E-3</v>
      </c>
      <c r="K17" s="77" t="s">
        <v>19</v>
      </c>
      <c r="L17" s="77"/>
      <c r="M17" s="12"/>
    </row>
    <row r="18" spans="1:13">
      <c r="A18" s="75" t="s">
        <v>14</v>
      </c>
      <c r="B18" s="63"/>
      <c r="C18" s="84">
        <f>SUM(C8:C17)</f>
        <v>51612</v>
      </c>
      <c r="D18" s="35">
        <f>SUM(D8:D17)</f>
        <v>25846</v>
      </c>
      <c r="E18" s="51">
        <f>SUM(E8:E16)</f>
        <v>0</v>
      </c>
      <c r="F18" s="20"/>
      <c r="J18" s="30">
        <f>100/(J16/(J16-M16))/100</f>
        <v>3.3685483870873904E-5</v>
      </c>
      <c r="K18" s="77" t="s">
        <v>20</v>
      </c>
      <c r="L18" s="77"/>
      <c r="M18" s="12"/>
    </row>
    <row r="19" spans="1:13">
      <c r="A19" s="64"/>
      <c r="B19" s="65"/>
      <c r="C19" s="85"/>
      <c r="D19" s="32"/>
      <c r="E19" s="52"/>
      <c r="F19" s="6"/>
    </row>
    <row r="20" spans="1:13">
      <c r="A20" s="62" t="s">
        <v>1</v>
      </c>
      <c r="B20" s="62"/>
      <c r="C20" s="85"/>
      <c r="D20" s="32"/>
      <c r="E20" s="52"/>
      <c r="F20" s="6"/>
    </row>
    <row r="21" spans="1:13">
      <c r="A21" s="63"/>
      <c r="B21" s="63"/>
      <c r="C21" s="85"/>
      <c r="D21" s="32"/>
      <c r="E21" s="49"/>
      <c r="F21" s="6"/>
    </row>
    <row r="22" spans="1:13">
      <c r="A22" s="66" t="s">
        <v>6</v>
      </c>
      <c r="B22" s="66"/>
      <c r="C22" s="83">
        <v>9000</v>
      </c>
      <c r="D22" s="32">
        <v>1765</v>
      </c>
      <c r="E22" s="49"/>
      <c r="F22" s="15"/>
      <c r="K22" s="81"/>
      <c r="L22" s="81"/>
      <c r="M22" s="3"/>
    </row>
    <row r="23" spans="1:13">
      <c r="A23" s="66" t="s">
        <v>16</v>
      </c>
      <c r="B23" s="66"/>
      <c r="C23" s="83">
        <v>750</v>
      </c>
      <c r="D23" s="32">
        <v>175</v>
      </c>
      <c r="E23" s="49"/>
      <c r="F23" s="15"/>
      <c r="K23" s="81"/>
      <c r="L23" s="81"/>
    </row>
    <row r="24" spans="1:13">
      <c r="A24" s="66" t="s">
        <v>7</v>
      </c>
      <c r="B24" s="66"/>
      <c r="C24" s="83">
        <v>800</v>
      </c>
      <c r="D24" s="32">
        <v>130</v>
      </c>
      <c r="E24" s="49"/>
      <c r="F24" s="15"/>
      <c r="K24" s="81"/>
      <c r="L24" s="81"/>
      <c r="M24" s="3"/>
    </row>
    <row r="25" spans="1:13" ht="15" customHeight="1">
      <c r="A25" s="67" t="s">
        <v>29</v>
      </c>
      <c r="B25" s="67"/>
      <c r="C25" s="86">
        <f>2640+1500</f>
        <v>4140</v>
      </c>
      <c r="D25" s="36">
        <v>380</v>
      </c>
      <c r="E25" s="54"/>
      <c r="F25" s="17"/>
      <c r="G25" s="59"/>
      <c r="K25" s="81"/>
      <c r="L25" s="81"/>
      <c r="M25" s="13"/>
    </row>
    <row r="26" spans="1:13">
      <c r="A26" s="66" t="s">
        <v>30</v>
      </c>
      <c r="B26" s="66"/>
      <c r="C26" s="83">
        <v>2500</v>
      </c>
      <c r="D26" s="32">
        <v>1013</v>
      </c>
      <c r="E26" s="49"/>
      <c r="F26" s="15"/>
    </row>
    <row r="27" spans="1:13">
      <c r="A27" s="66" t="s">
        <v>31</v>
      </c>
      <c r="B27" s="66"/>
      <c r="C27" s="83">
        <v>3000</v>
      </c>
      <c r="D27" s="32">
        <v>508</v>
      </c>
      <c r="E27" s="49"/>
      <c r="F27" s="15"/>
    </row>
    <row r="28" spans="1:13">
      <c r="A28" s="66" t="s">
        <v>26</v>
      </c>
      <c r="B28" s="66"/>
      <c r="C28" s="83">
        <f>+C10</f>
        <v>1200</v>
      </c>
      <c r="D28" s="32">
        <v>222</v>
      </c>
      <c r="E28" s="49"/>
      <c r="F28" s="15"/>
      <c r="G28" s="8"/>
    </row>
    <row r="29" spans="1:13">
      <c r="A29" s="70" t="s">
        <v>9</v>
      </c>
      <c r="B29" s="71"/>
      <c r="C29" s="83">
        <v>2000</v>
      </c>
      <c r="D29" s="32">
        <v>600</v>
      </c>
      <c r="E29" s="49"/>
      <c r="F29" s="15"/>
      <c r="G29" s="8"/>
    </row>
    <row r="30" spans="1:13">
      <c r="A30" s="66" t="s">
        <v>8</v>
      </c>
      <c r="B30" s="66"/>
      <c r="C30" s="83">
        <v>1800</v>
      </c>
      <c r="D30" s="32">
        <v>293</v>
      </c>
      <c r="E30" s="49"/>
      <c r="F30" s="15"/>
    </row>
    <row r="31" spans="1:13">
      <c r="A31" s="66" t="s">
        <v>10</v>
      </c>
      <c r="B31" s="66"/>
      <c r="C31" s="83">
        <v>2800</v>
      </c>
      <c r="D31" s="32">
        <v>661</v>
      </c>
      <c r="E31" s="49"/>
      <c r="F31" s="15"/>
    </row>
    <row r="32" spans="1:13" ht="16" customHeight="1">
      <c r="A32" s="67" t="s">
        <v>42</v>
      </c>
      <c r="B32" s="67"/>
      <c r="C32" s="87"/>
      <c r="D32" s="91">
        <v>421</v>
      </c>
      <c r="E32" s="55"/>
      <c r="F32" s="17" t="s">
        <v>67</v>
      </c>
    </row>
    <row r="33" spans="1:6">
      <c r="A33" s="66" t="s">
        <v>28</v>
      </c>
      <c r="B33" s="66"/>
      <c r="C33" s="83">
        <v>3000</v>
      </c>
      <c r="D33" s="36">
        <v>0</v>
      </c>
      <c r="E33" s="49"/>
      <c r="F33" s="15"/>
    </row>
    <row r="34" spans="1:6">
      <c r="A34" s="68" t="s">
        <v>32</v>
      </c>
      <c r="B34" s="69"/>
      <c r="C34" s="83">
        <v>1800</v>
      </c>
      <c r="D34" s="32">
        <v>790</v>
      </c>
      <c r="E34" s="53"/>
      <c r="F34" s="15"/>
    </row>
    <row r="35" spans="1:6">
      <c r="A35" s="66" t="s">
        <v>5</v>
      </c>
      <c r="B35" s="66"/>
      <c r="C35" s="83"/>
      <c r="D35" s="32">
        <v>0</v>
      </c>
      <c r="E35" s="53"/>
      <c r="F35" s="15"/>
    </row>
    <row r="36" spans="1:6">
      <c r="A36" s="66" t="s">
        <v>12</v>
      </c>
      <c r="B36" s="66"/>
      <c r="C36" s="83">
        <v>750</v>
      </c>
      <c r="D36" s="32">
        <v>0</v>
      </c>
      <c r="E36" s="49"/>
      <c r="F36" s="15"/>
    </row>
    <row r="37" spans="1:6">
      <c r="A37" s="66" t="s">
        <v>22</v>
      </c>
      <c r="B37" s="66"/>
      <c r="C37" s="83"/>
      <c r="D37" s="32">
        <v>0</v>
      </c>
      <c r="E37" s="49">
        <v>0</v>
      </c>
      <c r="F37" s="15"/>
    </row>
    <row r="38" spans="1:6">
      <c r="A38" s="66" t="s">
        <v>33</v>
      </c>
      <c r="B38" s="66"/>
      <c r="C38" s="83">
        <v>100</v>
      </c>
      <c r="D38" s="32">
        <v>0</v>
      </c>
      <c r="E38" s="53" t="s">
        <v>53</v>
      </c>
      <c r="F38" s="15"/>
    </row>
    <row r="39" spans="1:6">
      <c r="A39" s="67" t="s">
        <v>13</v>
      </c>
      <c r="B39" s="67"/>
      <c r="C39" s="87"/>
      <c r="D39" s="36">
        <v>0</v>
      </c>
      <c r="E39" s="54"/>
      <c r="F39" s="17"/>
    </row>
    <row r="40" spans="1:6">
      <c r="A40" s="66" t="s">
        <v>11</v>
      </c>
      <c r="B40" s="66"/>
      <c r="C40" s="83"/>
      <c r="D40" s="32">
        <v>0</v>
      </c>
      <c r="E40" s="49">
        <v>0</v>
      </c>
      <c r="F40" s="15"/>
    </row>
    <row r="41" spans="1:6">
      <c r="A41" s="66" t="s">
        <v>34</v>
      </c>
      <c r="B41" s="66"/>
      <c r="C41" s="83"/>
      <c r="D41" s="32">
        <v>0</v>
      </c>
      <c r="E41" s="49">
        <v>0</v>
      </c>
      <c r="F41" s="15"/>
    </row>
    <row r="42" spans="1:6">
      <c r="A42" s="70" t="s">
        <v>54</v>
      </c>
      <c r="B42" s="71"/>
      <c r="C42" s="83">
        <v>2759</v>
      </c>
      <c r="D42" s="32"/>
      <c r="E42" s="49"/>
      <c r="F42" s="15"/>
    </row>
    <row r="43" spans="1:6">
      <c r="A43" s="70" t="s">
        <v>55</v>
      </c>
      <c r="B43" s="71"/>
      <c r="C43" s="83">
        <v>1434</v>
      </c>
      <c r="D43" s="32"/>
      <c r="E43" s="49"/>
      <c r="F43" s="15"/>
    </row>
    <row r="44" spans="1:6">
      <c r="A44" s="70" t="s">
        <v>35</v>
      </c>
      <c r="B44" s="71"/>
      <c r="C44" s="83"/>
      <c r="D44" s="32"/>
      <c r="E44" s="49"/>
      <c r="F44" s="15"/>
    </row>
    <row r="45" spans="1:6">
      <c r="A45" s="70" t="s">
        <v>36</v>
      </c>
      <c r="B45" s="71"/>
      <c r="C45" s="83">
        <v>4000</v>
      </c>
      <c r="D45" s="32"/>
      <c r="E45" s="49"/>
      <c r="F45" s="15"/>
    </row>
    <row r="46" spans="1:6">
      <c r="A46" s="72" t="s">
        <v>37</v>
      </c>
      <c r="B46" s="73"/>
      <c r="C46" s="88" t="s">
        <v>53</v>
      </c>
      <c r="D46" s="36" t="s">
        <v>53</v>
      </c>
      <c r="E46" s="54" t="s">
        <v>53</v>
      </c>
      <c r="F46" s="16"/>
    </row>
    <row r="47" spans="1:6">
      <c r="A47" s="79" t="s">
        <v>15</v>
      </c>
      <c r="B47" s="80"/>
      <c r="C47" s="34">
        <f>SUM(C21:C46)</f>
        <v>41833</v>
      </c>
      <c r="D47" s="35">
        <f>SUM(D21:D46)</f>
        <v>6958</v>
      </c>
      <c r="E47" s="51">
        <f>SUM(E21:E46)</f>
        <v>0</v>
      </c>
      <c r="F47" s="21"/>
    </row>
    <row r="48" spans="1:6">
      <c r="A48" s="2"/>
      <c r="B48" s="2"/>
      <c r="C48" s="31"/>
      <c r="D48" s="32">
        <f>(D47/C47)</f>
        <v>0.16632801854994861</v>
      </c>
      <c r="E48" s="49"/>
      <c r="F48" s="6"/>
    </row>
    <row r="49" spans="2:7">
      <c r="C49" s="37"/>
      <c r="D49" s="37"/>
      <c r="E49" s="37"/>
    </row>
    <row r="50" spans="2:7">
      <c r="B50" s="41" t="s">
        <v>47</v>
      </c>
      <c r="C50" s="37"/>
      <c r="D50" s="37"/>
      <c r="E50" s="37"/>
    </row>
    <row r="51" spans="2:7">
      <c r="C51" s="37"/>
      <c r="D51" s="37" t="s">
        <v>56</v>
      </c>
      <c r="E51" s="37"/>
      <c r="G51" t="s">
        <v>58</v>
      </c>
    </row>
    <row r="52" spans="2:7">
      <c r="C52" s="37"/>
      <c r="D52" s="37" t="s">
        <v>49</v>
      </c>
      <c r="E52" s="37"/>
    </row>
    <row r="53" spans="2:7">
      <c r="C53" s="37"/>
      <c r="D53" s="37" t="s">
        <v>50</v>
      </c>
      <c r="E53" s="37"/>
    </row>
    <row r="54" spans="2:7">
      <c r="C54" s="37"/>
      <c r="D54" s="37" t="s">
        <v>57</v>
      </c>
      <c r="E54" s="37"/>
    </row>
    <row r="55" spans="2:7">
      <c r="C55" s="37"/>
      <c r="D55" s="37"/>
      <c r="E55" s="37"/>
    </row>
    <row r="56" spans="2:7">
      <c r="C56" s="37"/>
      <c r="D56" s="37"/>
      <c r="E56" s="37"/>
    </row>
    <row r="57" spans="2:7">
      <c r="C57" s="37"/>
      <c r="D57" s="37"/>
      <c r="E57" s="37"/>
    </row>
    <row r="58" spans="2:7">
      <c r="C58" s="37"/>
      <c r="D58" s="37"/>
      <c r="E58" s="37"/>
    </row>
    <row r="59" spans="2:7">
      <c r="C59" s="37"/>
      <c r="D59" s="37"/>
      <c r="E59" s="37"/>
    </row>
    <row r="60" spans="2:7">
      <c r="C60" s="37"/>
      <c r="D60" s="37"/>
      <c r="E60" s="37"/>
    </row>
    <row r="61" spans="2:7">
      <c r="C61" s="37"/>
      <c r="D61" s="37"/>
      <c r="E61" s="37"/>
    </row>
    <row r="62" spans="2:7">
      <c r="B62" s="41" t="s">
        <v>52</v>
      </c>
      <c r="C62" s="37"/>
      <c r="D62" s="37"/>
      <c r="E62" s="37"/>
    </row>
    <row r="63" spans="2:7">
      <c r="C63" s="37"/>
      <c r="D63" s="37"/>
      <c r="E63" s="37"/>
    </row>
    <row r="64" spans="2:7">
      <c r="C64" s="37"/>
      <c r="D64" s="58" t="s">
        <v>45</v>
      </c>
      <c r="E64" s="38"/>
      <c r="F64" s="57" t="s">
        <v>17</v>
      </c>
    </row>
    <row r="65" spans="1:8">
      <c r="C65" s="37"/>
      <c r="D65" s="39">
        <f>+E8+C13</f>
        <v>1815</v>
      </c>
      <c r="E65" s="39"/>
      <c r="F65" s="14" t="s">
        <v>41</v>
      </c>
    </row>
    <row r="66" spans="1:8">
      <c r="C66" s="37"/>
      <c r="D66" s="39">
        <v>1815</v>
      </c>
      <c r="E66" s="39"/>
      <c r="F66" s="14" t="s">
        <v>38</v>
      </c>
    </row>
    <row r="67" spans="1:8">
      <c r="C67" s="37"/>
      <c r="D67" s="39">
        <f>+D65-D66</f>
        <v>0</v>
      </c>
      <c r="E67" s="39"/>
      <c r="F67" s="14" t="s">
        <v>40</v>
      </c>
    </row>
    <row r="68" spans="1:8">
      <c r="A68" s="78"/>
      <c r="B68" s="78"/>
      <c r="C68" s="37"/>
      <c r="D68" s="39">
        <v>491</v>
      </c>
      <c r="E68" s="39"/>
      <c r="F68" s="14" t="s">
        <v>39</v>
      </c>
    </row>
    <row r="69" spans="1:8">
      <c r="A69" s="78"/>
      <c r="B69" s="78"/>
      <c r="C69" s="37"/>
      <c r="D69" s="44">
        <f>D67/D68</f>
        <v>0</v>
      </c>
      <c r="E69" s="39"/>
      <c r="F69" s="14" t="s">
        <v>18</v>
      </c>
    </row>
    <row r="70" spans="1:8">
      <c r="H70" s="1"/>
    </row>
    <row r="71" spans="1:8">
      <c r="D71" t="s">
        <v>51</v>
      </c>
    </row>
    <row r="72" spans="1:8">
      <c r="D72" s="42" t="s">
        <v>46</v>
      </c>
      <c r="E72" s="43" t="e">
        <f>+(D69-#REF!)/D69</f>
        <v>#REF!</v>
      </c>
    </row>
    <row r="74" spans="1:8">
      <c r="D74" s="19"/>
      <c r="E74" s="19"/>
      <c r="F74" s="19"/>
    </row>
    <row r="75" spans="1:8">
      <c r="D75" s="19"/>
      <c r="E75" s="19" t="s">
        <v>59</v>
      </c>
      <c r="F75" s="19"/>
    </row>
    <row r="76" spans="1:8">
      <c r="D76" s="19"/>
      <c r="E76" s="19" t="s">
        <v>60</v>
      </c>
      <c r="F76" s="19"/>
    </row>
    <row r="77" spans="1:8">
      <c r="D77" s="19"/>
      <c r="E77" s="19" t="s">
        <v>61</v>
      </c>
      <c r="F77" s="19"/>
    </row>
    <row r="78" spans="1:8">
      <c r="D78" s="19"/>
      <c r="E78" s="19"/>
      <c r="F78" s="19"/>
    </row>
    <row r="79" spans="1:8">
      <c r="D79" s="19"/>
      <c r="E79" s="19" t="s">
        <v>62</v>
      </c>
      <c r="F79" s="19"/>
    </row>
    <row r="80" spans="1:8">
      <c r="D80" s="19"/>
      <c r="E80" s="19"/>
      <c r="F80" s="19"/>
    </row>
    <row r="82" spans="3:6">
      <c r="C82" s="45" t="s">
        <v>48</v>
      </c>
      <c r="D82" s="45"/>
      <c r="E82" s="45"/>
      <c r="F82" s="45"/>
    </row>
  </sheetData>
  <mergeCells count="57">
    <mergeCell ref="K16:L16"/>
    <mergeCell ref="A68:B68"/>
    <mergeCell ref="A69:B69"/>
    <mergeCell ref="A47:B47"/>
    <mergeCell ref="A42:B42"/>
    <mergeCell ref="A45:B45"/>
    <mergeCell ref="A44:B44"/>
    <mergeCell ref="A43:B43"/>
    <mergeCell ref="K25:L25"/>
    <mergeCell ref="K17:L17"/>
    <mergeCell ref="K18:L18"/>
    <mergeCell ref="K22:L22"/>
    <mergeCell ref="K23:L23"/>
    <mergeCell ref="K24:L24"/>
    <mergeCell ref="K9:L9"/>
    <mergeCell ref="K10:L10"/>
    <mergeCell ref="K12:L12"/>
    <mergeCell ref="K14:L14"/>
    <mergeCell ref="K15:L15"/>
    <mergeCell ref="A29:B29"/>
    <mergeCell ref="A46:B46"/>
    <mergeCell ref="A7:B7"/>
    <mergeCell ref="A26:B26"/>
    <mergeCell ref="A27:B27"/>
    <mergeCell ref="A28:B28"/>
    <mergeCell ref="A30:B30"/>
    <mergeCell ref="A31:B31"/>
    <mergeCell ref="A17:B17"/>
    <mergeCell ref="A18:B18"/>
    <mergeCell ref="A21:B21"/>
    <mergeCell ref="A22:B22"/>
    <mergeCell ref="A24:B24"/>
    <mergeCell ref="A25:B25"/>
    <mergeCell ref="A23:B23"/>
    <mergeCell ref="A32:B32"/>
    <mergeCell ref="A38:B38"/>
    <mergeCell ref="A40:B40"/>
    <mergeCell ref="A41:B41"/>
    <mergeCell ref="A33:B33"/>
    <mergeCell ref="A35:B35"/>
    <mergeCell ref="A36:B36"/>
    <mergeCell ref="A37:B37"/>
    <mergeCell ref="A34:B34"/>
    <mergeCell ref="A39:B39"/>
    <mergeCell ref="C4:D4"/>
    <mergeCell ref="A1:F1"/>
    <mergeCell ref="A20:B20"/>
    <mergeCell ref="A8:B8"/>
    <mergeCell ref="A9:B9"/>
    <mergeCell ref="A10:B10"/>
    <mergeCell ref="A12:B12"/>
    <mergeCell ref="A14:B14"/>
    <mergeCell ref="A15:B15"/>
    <mergeCell ref="A16:B16"/>
    <mergeCell ref="A19:B19"/>
    <mergeCell ref="A11:B11"/>
    <mergeCell ref="A13:B13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</vt:lpstr>
      <vt:lpstr>Budget!Print_Area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Donna Bowles</cp:lastModifiedBy>
  <cp:lastPrinted>2024-06-18T14:49:16Z</cp:lastPrinted>
  <dcterms:created xsi:type="dcterms:W3CDTF">2017-12-07T11:34:47Z</dcterms:created>
  <dcterms:modified xsi:type="dcterms:W3CDTF">2024-06-18T14:49:36Z</dcterms:modified>
</cp:coreProperties>
</file>